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3"/>
  </bookViews>
  <sheets>
    <sheet name="січ" sheetId="1" r:id="rId1"/>
    <sheet name="лют" sheetId="2" r:id="rId2"/>
    <sheet name="бер" sheetId="3" r:id="rId3"/>
    <sheet name="квіт" sheetId="4" r:id="rId4"/>
  </sheets>
  <definedNames>
    <definedName name="_xlnm.Print_Area" localSheetId="2">'бер'!$A$1:$AG$99</definedName>
    <definedName name="_xlnm.Print_Area" localSheetId="3">'квіт'!$A$1:$AG$99</definedName>
    <definedName name="_xlnm.Print_Area" localSheetId="1">'лют'!$A$1:$AG$99</definedName>
    <definedName name="_xlnm.Print_Area" localSheetId="0">'січ'!$A$1:$AG$99</definedName>
  </definedNames>
  <calcPr fullCalcOnLoad="1"/>
</workbook>
</file>

<file path=xl/sharedStrings.xml><?xml version="1.0" encoding="utf-8"?>
<sst xmlns="http://schemas.openxmlformats.org/spreadsheetml/2006/main" count="416" uniqueCount="60">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</sst>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96" fontId="1" fillId="24" borderId="0" xfId="0" applyNumberFormat="1" applyFont="1" applyFill="1" applyAlignment="1">
      <alignment/>
    </xf>
    <xf numFmtId="196" fontId="0" fillId="24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24" borderId="10" xfId="0" applyNumberFormat="1" applyFont="1" applyFill="1" applyBorder="1" applyAlignment="1">
      <alignment horizontal="right"/>
    </xf>
    <xf numFmtId="196" fontId="10" fillId="24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24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24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24" borderId="10" xfId="0" applyNumberFormat="1" applyFont="1" applyFill="1" applyBorder="1" applyAlignment="1">
      <alignment horizontal="center" shrinkToFit="1"/>
    </xf>
    <xf numFmtId="196" fontId="13" fillId="24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24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45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.7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.7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.7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.7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.7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.7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.7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.7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.7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.7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.7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.7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.7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.7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.7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.7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.7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.7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.7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.7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.7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.7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1.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.7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.7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.7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.7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.7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.7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.7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.7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.7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.7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.7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53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.7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.7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.7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.7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.7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.7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.7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.7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.7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.7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.7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.7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.7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.7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.7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.7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.7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.7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.7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1.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.7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.7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.7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.7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.7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.7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.7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.7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.7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9" sqref="W8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.7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.7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.7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.7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.7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.7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.7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.7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.7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.7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.7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.7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.7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.7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.7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.7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.7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.7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.7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.7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.7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1.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.7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.7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.7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.7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.7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.7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.7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.7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.7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.7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M1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T34" sqref="T3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7" t="s">
        <v>12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</row>
    <row r="2" spans="1:33" ht="22.5" customHeight="1">
      <c r="A2" s="78" t="s">
        <v>57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</row>
    <row r="3" spans="2:33" ht="17.25" customHeight="1">
      <c r="B3" s="15"/>
      <c r="C3" s="15"/>
      <c r="D3" s="15"/>
      <c r="AG3" s="13" t="s">
        <v>17</v>
      </c>
    </row>
    <row r="4" spans="1:33" ht="63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.7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84039.40000000001</v>
      </c>
      <c r="C8" s="40">
        <v>62407.4</v>
      </c>
      <c r="D8" s="43"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3439.7</v>
      </c>
      <c r="T8" s="57">
        <v>4530.6</v>
      </c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149166.2</v>
      </c>
      <c r="C9" s="24">
        <f t="shared" si="0"/>
        <v>67608.9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135261.40000000002</v>
      </c>
      <c r="AG9" s="50">
        <f>AG10+AG15+AG24+AG33+AG47+AG52+AG54+AG61+AG62+AG71+AG72+AG76+AG88+AG81+AG83+AG82+AG69+AG89+AG91+AG90+AG70+AG40+AG92</f>
        <v>81513.70000000001</v>
      </c>
      <c r="AH9" s="49"/>
      <c r="AI9" s="49"/>
    </row>
    <row r="10" spans="1:33" ht="15.75">
      <c r="A10" s="4" t="s">
        <v>4</v>
      </c>
      <c r="B10" s="22">
        <f>13342.1-400</f>
        <v>12942.1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6165.699999999999</v>
      </c>
      <c r="AG10" s="27">
        <f>B10+C10-AF10</f>
        <v>26796.5</v>
      </c>
    </row>
    <row r="11" spans="1:33" ht="15.75">
      <c r="A11" s="3" t="s">
        <v>5</v>
      </c>
      <c r="B11" s="22">
        <f>12399.4+67.7-1.2-6.4-400-10.6</f>
        <v>12048.9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5531.7</v>
      </c>
      <c r="AG11" s="27">
        <f>B11+C11-AF11</f>
        <v>25175.8</v>
      </c>
    </row>
    <row r="12" spans="1:33" ht="15.75">
      <c r="A12" s="3" t="s">
        <v>2</v>
      </c>
      <c r="B12" s="36">
        <v>294.2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422.9</v>
      </c>
    </row>
    <row r="13" spans="1:33" ht="15.7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23</v>
      </c>
      <c r="B14" s="22">
        <f aca="true" t="shared" si="2" ref="B14:AD14">B10-B11-B12</f>
        <v>599.0000000000007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544.8999999999996</v>
      </c>
      <c r="AG14" s="27">
        <f>AG10-AG11-AG12-AG13</f>
        <v>1197.8000000000006</v>
      </c>
    </row>
    <row r="15" spans="1:33" ht="15" customHeight="1">
      <c r="A15" s="4" t="s">
        <v>6</v>
      </c>
      <c r="B15" s="22">
        <v>48588.5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53519.700000000004</v>
      </c>
      <c r="AG15" s="27">
        <f aca="true" t="shared" si="3" ref="AG15:AG31">B15+C15-AF15</f>
        <v>13277.799999999996</v>
      </c>
    </row>
    <row r="16" spans="1:34" s="70" customFormat="1" ht="15" customHeight="1">
      <c r="A16" s="65" t="s">
        <v>38</v>
      </c>
      <c r="B16" s="66">
        <v>18736.8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3832.5</v>
      </c>
      <c r="AH16" s="75"/>
    </row>
    <row r="17" spans="1:34" ht="15.75">
      <c r="A17" s="3" t="s">
        <v>5</v>
      </c>
      <c r="B17" s="22">
        <f>35683.9+2656.2+700</f>
        <v>39040.1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2365.199999999997</v>
      </c>
      <c r="AH17" s="6"/>
    </row>
    <row r="18" spans="1:33" ht="15.7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.75">
      <c r="A19" s="3" t="s">
        <v>1</v>
      </c>
      <c r="B19" s="22">
        <f>2976.8+731.4</f>
        <v>3708.2000000000003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2752.4000000000005</v>
      </c>
      <c r="AG19" s="27">
        <f t="shared" si="3"/>
        <v>2018.5</v>
      </c>
    </row>
    <row r="20" spans="1:33" ht="15.7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7704.6</v>
      </c>
      <c r="AG20" s="27">
        <f t="shared" si="3"/>
        <v>5026.5999999999985</v>
      </c>
    </row>
    <row r="21" spans="1:33" ht="15.75">
      <c r="A21" s="3" t="s">
        <v>16</v>
      </c>
      <c r="B21" s="22">
        <v>1109.6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931</v>
      </c>
      <c r="AG21" s="27">
        <f t="shared" si="3"/>
        <v>484.5999999999999</v>
      </c>
    </row>
    <row r="22" spans="1:33" ht="15.7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2637.7000000000007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788.1999999999998</v>
      </c>
      <c r="AG23" s="27">
        <f t="shared" si="3"/>
        <v>3365.4000000000024</v>
      </c>
    </row>
    <row r="24" spans="1:33" ht="15" customHeight="1">
      <c r="A24" s="4" t="s">
        <v>7</v>
      </c>
      <c r="B24" s="22">
        <v>38533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31185.699999999997</v>
      </c>
      <c r="AG24" s="27">
        <f t="shared" si="3"/>
        <v>17641.4</v>
      </c>
    </row>
    <row r="25" spans="1:34" s="70" customFormat="1" ht="15" customHeight="1">
      <c r="A25" s="65" t="s">
        <v>39</v>
      </c>
      <c r="B25" s="66">
        <v>19856.4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19562.1</v>
      </c>
      <c r="AG25" s="71">
        <f t="shared" si="3"/>
        <v>6576.4000000000015</v>
      </c>
      <c r="AH25" s="75"/>
    </row>
    <row r="26" spans="1:34" ht="15.7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.7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.7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.7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.7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23</v>
      </c>
      <c r="B32" s="22">
        <f aca="true" t="shared" si="5" ref="B32:AE32">B24</f>
        <v>38533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31185.699999999997</v>
      </c>
      <c r="AG32" s="27">
        <f>AG24</f>
        <v>17641.4</v>
      </c>
    </row>
    <row r="33" spans="1:33" ht="15" customHeight="1">
      <c r="A33" s="4" t="s">
        <v>8</v>
      </c>
      <c r="B33" s="22">
        <v>258.2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191.4</v>
      </c>
      <c r="AG33" s="27">
        <f aca="true" t="shared" si="6" ref="AG33:AG38">B33+C33-AF33</f>
        <v>527.5</v>
      </c>
    </row>
    <row r="34" spans="1:33" ht="15.75">
      <c r="A34" s="3" t="s">
        <v>5</v>
      </c>
      <c r="B34" s="22">
        <v>234.3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79.7</v>
      </c>
      <c r="AG34" s="27">
        <f t="shared" si="6"/>
        <v>260.2</v>
      </c>
    </row>
    <row r="35" spans="1:33" ht="15.7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</v>
      </c>
    </row>
    <row r="36" spans="1:33" ht="15.75">
      <c r="A36" s="3" t="s">
        <v>2</v>
      </c>
      <c r="B36" s="44">
        <v>10.8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52.40000000000002</v>
      </c>
    </row>
    <row r="37" spans="1:33" ht="15.7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7.0999999999999766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6.8999999999999995</v>
      </c>
      <c r="AG39" s="27">
        <f>AG33-AG34-AG36-AG38-AG35-AG37</f>
        <v>208.89999999999998</v>
      </c>
    </row>
    <row r="40" spans="1:33" ht="15" customHeight="1">
      <c r="A40" s="4" t="s">
        <v>29</v>
      </c>
      <c r="B40" s="22">
        <v>994.8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264.29999999999995</v>
      </c>
    </row>
    <row r="41" spans="1:34" ht="15.7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.7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.7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.7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.7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27.09999999999991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29.79999999999997</v>
      </c>
    </row>
    <row r="47" spans="1:33" ht="17.25" customHeight="1">
      <c r="A47" s="4" t="s">
        <v>43</v>
      </c>
      <c r="B47" s="36">
        <f>1095.2+400</f>
        <v>1495.2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559.3000000000001</v>
      </c>
      <c r="AG47" s="27">
        <f>B47+C47-AF47</f>
        <v>1794.6</v>
      </c>
    </row>
    <row r="48" spans="1:33" ht="15.75">
      <c r="A48" s="3" t="s">
        <v>5</v>
      </c>
      <c r="B48" s="22">
        <v>35.5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10</v>
      </c>
      <c r="AG48" s="27">
        <f>B48+C48-AF48</f>
        <v>43.6</v>
      </c>
    </row>
    <row r="49" spans="1:33" ht="15.75">
      <c r="A49" s="3" t="s">
        <v>16</v>
      </c>
      <c r="B49" s="22">
        <f>853.7+390.1</f>
        <v>1243.8000000000002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1464.2000000000003</v>
      </c>
    </row>
    <row r="50" spans="1:33" ht="30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23</v>
      </c>
      <c r="B51" s="22">
        <f aca="true" t="shared" si="11" ref="B51:AD51">B47-B48-B49</f>
        <v>215.89999999999986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125.9</v>
      </c>
      <c r="AG51" s="27">
        <f>AG47-AG49-AG48</f>
        <v>286.7999999999996</v>
      </c>
    </row>
    <row r="52" spans="1:33" ht="15" customHeight="1">
      <c r="A52" s="4" t="s">
        <v>0</v>
      </c>
      <c r="B52" s="22">
        <f>5053.5</f>
        <v>5053.5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5608.7</v>
      </c>
      <c r="AG52" s="27">
        <f aca="true" t="shared" si="12" ref="AG52:AG59">B52+C52-AF52</f>
        <v>2911.4000000000005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v>4653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5020.5</v>
      </c>
      <c r="AG54" s="22">
        <f t="shared" si="12"/>
        <v>1111.3000000000002</v>
      </c>
      <c r="AH54" s="6"/>
    </row>
    <row r="55" spans="1:34" ht="15.75">
      <c r="A55" s="3" t="s">
        <v>5</v>
      </c>
      <c r="B55" s="22">
        <v>3715.4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34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289.7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581.9000000000001</v>
      </c>
      <c r="AG57" s="22">
        <f t="shared" si="12"/>
        <v>192.89999999999986</v>
      </c>
    </row>
    <row r="58" spans="1:33" ht="15.7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642.7999999999998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582.6999999999997</v>
      </c>
      <c r="AG60" s="22">
        <f>AG54-AG55-AG57-AG59-AG56-AG58</f>
        <v>884.4000000000003</v>
      </c>
    </row>
    <row r="61" spans="1:33" ht="15" customHeight="1">
      <c r="A61" s="4" t="s">
        <v>10</v>
      </c>
      <c r="B61" s="22">
        <v>152.3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129.29999999999998</v>
      </c>
      <c r="AG61" s="22">
        <f aca="true" t="shared" si="15" ref="AG61:AG67">B61+C61-AF61</f>
        <v>85.50000000000003</v>
      </c>
    </row>
    <row r="62" spans="1:33" ht="15" customHeight="1">
      <c r="A62" s="4" t="s">
        <v>11</v>
      </c>
      <c r="B62" s="22">
        <v>2447.2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1870.1</v>
      </c>
      <c r="AG62" s="22">
        <f t="shared" si="15"/>
        <v>1424.6</v>
      </c>
    </row>
    <row r="63" spans="1:34" ht="15.75">
      <c r="A63" s="3" t="s">
        <v>5</v>
      </c>
      <c r="B63" s="22">
        <v>1197.5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1122.7</v>
      </c>
      <c r="AG63" s="22">
        <f t="shared" si="15"/>
        <v>179.5999999999999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78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98.9</v>
      </c>
      <c r="AG65" s="22">
        <f t="shared" si="15"/>
        <v>61.79999999999998</v>
      </c>
      <c r="AH65" s="6"/>
    </row>
    <row r="66" spans="1:33" ht="15.75">
      <c r="A66" s="3" t="s">
        <v>2</v>
      </c>
      <c r="B66" s="22">
        <v>125.4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77.19999999999999</v>
      </c>
      <c r="AG66" s="22">
        <f t="shared" si="15"/>
        <v>227.3</v>
      </c>
    </row>
    <row r="67" spans="1:33" ht="15.7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53</v>
      </c>
    </row>
    <row r="68" spans="1:33" ht="15.75">
      <c r="A68" s="3" t="s">
        <v>23</v>
      </c>
      <c r="B68" s="22">
        <f aca="true" t="shared" si="16" ref="B68:AD68">B62-B63-B66-B67-B65-B64</f>
        <v>1002.9999999999998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79.60000000000001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571.3</v>
      </c>
      <c r="AG68" s="22">
        <f>AG62-AG63-AG66-AG67-AG65-AG64</f>
        <v>902.9000000000001</v>
      </c>
    </row>
    <row r="69" spans="1:33" ht="31.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.7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47</v>
      </c>
      <c r="B71" s="22">
        <v>1094.9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853.6</v>
      </c>
      <c r="AG71" s="30">
        <f t="shared" si="17"/>
        <v>677.1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1251.3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626.3</v>
      </c>
      <c r="AG72" s="30">
        <f t="shared" si="17"/>
        <v>2835.3999999999996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0.10000000000000142</v>
      </c>
    </row>
    <row r="74" spans="1:33" ht="15" customHeight="1">
      <c r="A74" s="3" t="s">
        <v>2</v>
      </c>
      <c r="B74" s="22">
        <v>251.1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86.3</v>
      </c>
      <c r="AG74" s="30">
        <f t="shared" si="17"/>
        <v>893.8000000000001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146.4</v>
      </c>
    </row>
    <row r="76" spans="1:33" s="11" customFormat="1" ht="15.7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.7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2.4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7.199999999999999</v>
      </c>
    </row>
    <row r="81" spans="1:33" s="11" customFormat="1" ht="15.7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.7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.7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1.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.7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51</v>
      </c>
      <c r="B89" s="22">
        <f>7600-2821-205-300-2124.4</f>
        <v>2149.6</v>
      </c>
      <c r="C89" s="22">
        <v>5507.6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3027.6</v>
      </c>
      <c r="AG89" s="22">
        <f t="shared" si="17"/>
        <v>4629.6</v>
      </c>
      <c r="AH89" s="11"/>
    </row>
    <row r="90" spans="1:34" ht="15.7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1638</v>
      </c>
      <c r="AG90" s="22">
        <f t="shared" si="17"/>
        <v>819.0999999999999</v>
      </c>
      <c r="AH90" s="11"/>
    </row>
    <row r="91" spans="1:34" ht="15.7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.75">
      <c r="A92" s="4" t="s">
        <v>37</v>
      </c>
      <c r="B92" s="22">
        <f>17079.5+2821+205+2124.4</f>
        <v>22229.9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20105.5</v>
      </c>
      <c r="AG92" s="22">
        <f t="shared" si="17"/>
        <v>2124.4000000000015</v>
      </c>
      <c r="AH92" s="76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27</v>
      </c>
      <c r="B94" s="42">
        <f aca="true" t="shared" si="18" ref="B94:Y94">B10+B15+B24+B33+B47+B52+B54+B61+B62+B69+B71+B72+B76+B81+B82+B83+B88+B89+B90+B91+B40+B92+B70</f>
        <v>149166.2</v>
      </c>
      <c r="C94" s="42">
        <f t="shared" si="18"/>
        <v>67608.9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135261.40000000002</v>
      </c>
      <c r="AG94" s="58">
        <f>AG10+AG15+AG24+AG33+AG47+AG52+AG54+AG61+AG62+AG69+AG71+AG72+AG76+AG81+AG82+AG83+AG88+AG89+AG90+AG91+AG70+AG40+AG92</f>
        <v>81513.70000000001</v>
      </c>
    </row>
    <row r="95" spans="1:33" ht="15.75">
      <c r="A95" s="3" t="s">
        <v>5</v>
      </c>
      <c r="B95" s="22">
        <f aca="true" t="shared" si="19" ref="B95:AD95">B11+B17+B26+B34+B55+B63+B73+B41+B77+B48</f>
        <v>57265.8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52898.5</v>
      </c>
      <c r="AG95" s="27">
        <f>B95+C95-AF95</f>
        <v>28166.600000000006</v>
      </c>
    </row>
    <row r="96" spans="1:33" ht="15.75">
      <c r="A96" s="3" t="s">
        <v>2</v>
      </c>
      <c r="B96" s="22">
        <f aca="true" t="shared" si="20" ref="B96:AD96">B12+B20+B29+B36+B57+B66+B44+B80+B74+B53</f>
        <v>3919.1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9670.599999999999</v>
      </c>
      <c r="AG96" s="27">
        <f>B96+C96-AF96</f>
        <v>7233.5999999999985</v>
      </c>
    </row>
    <row r="97" spans="1:33" ht="15.7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.75">
      <c r="A98" s="3" t="s">
        <v>1</v>
      </c>
      <c r="B98" s="22">
        <f aca="true" t="shared" si="22" ref="B98:AD98">B19+B28+B65+B35+B43+B56+B79</f>
        <v>3800.2000000000003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2858.6000000000004</v>
      </c>
      <c r="AG98" s="27">
        <f>B98+C98-AF98</f>
        <v>2092.3999999999996</v>
      </c>
    </row>
    <row r="99" spans="1:33" ht="15.75">
      <c r="A99" s="3" t="s">
        <v>16</v>
      </c>
      <c r="B99" s="22">
        <f aca="true" t="shared" si="23" ref="B99:X99">B21+B30+B49+B37+B58+B13+B75+B67</f>
        <v>2463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1359.4999999999998</v>
      </c>
      <c r="AG99" s="27">
        <f>B99+C99-AF99</f>
        <v>2148.2</v>
      </c>
    </row>
    <row r="100" spans="1:33" ht="12.75">
      <c r="A100" s="1" t="s">
        <v>35</v>
      </c>
      <c r="B100" s="2">
        <f aca="true" t="shared" si="25" ref="B100:AD100">B94-B95-B96-B97-B98-B99</f>
        <v>81704.1</v>
      </c>
      <c r="C100" s="2">
        <f t="shared" si="25"/>
        <v>28621.4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1470.3000000000004</v>
      </c>
      <c r="U100" s="2">
        <f t="shared" si="25"/>
        <v>0</v>
      </c>
      <c r="V100" s="2">
        <f t="shared" si="25"/>
        <v>0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68470.50000000001</v>
      </c>
      <c r="AG100" s="2">
        <f>AG94-AG95-AG96-AG97-AG98-AG99</f>
        <v>41855.00000000001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0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2017-04-27T05:14:27Z</cp:lastPrinted>
  <dcterms:created xsi:type="dcterms:W3CDTF">2002-11-05T08:53:00Z</dcterms:created>
  <dcterms:modified xsi:type="dcterms:W3CDTF">2017-04-27T05:21:27Z</dcterms:modified>
  <cp:category/>
  <cp:version/>
  <cp:contentType/>
  <cp:contentStatus/>
</cp:coreProperties>
</file>